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<sst xmlns="http://schemas.openxmlformats.org/spreadsheetml/2006/main" count="299" uniqueCount="153">
  <si>
    <t/>
  </si>
  <si>
    <t>РЕЕСТР ЗАКУПОК</t>
  </si>
  <si>
    <t>за период с 01.07.2020 по 30.09.2020</t>
  </si>
  <si>
    <t xml:space="preserve">Покупатель: </t>
  </si>
  <si>
    <t xml:space="preserve">Администрация МО Ефремово-Зыковский сельсовет </t>
  </si>
  <si>
    <t>Идентификационный номер и код причины постановки на учет налогоплательщика-покупателя:</t>
  </si>
  <si>
    <t>5641005009 / 564101001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</si>
  <si>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</si>
  <si>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</si>
  <si>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</si>
  <si>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</si>
  <si>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</si>
  <si>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</si>
  <si>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</si>
  <si>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</si>
  <si>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</si>
  <si>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</si>
  <si>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</si>
  <si>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</si>
  <si>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</si>
  <si>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</si>
  <si>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</si>
  <si>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</si>
  <si>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</si>
  <si>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</si>
  <si>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</si>
  <si>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</si>
  <si>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</si>
  <si>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"Редакция газеты "Демские зори"-Пономарёвский филиал ГУП "РИА "Оренбуржье" Отделение №8623 Сбербанка России г.Оренбург</t>
  </si>
  <si>
    <t>461780, Оренбургская обл, Пономаревский р-н, с. Пономаревка, ул. Коммунистическая, д.90</t>
  </si>
  <si>
    <t>29/00000066</t>
  </si>
  <si>
    <t>03.07.2020</t>
  </si>
  <si>
    <t>извещение в газете</t>
  </si>
  <si>
    <t>ОАО "Энергосбыт Плюс"</t>
  </si>
  <si>
    <t>461631, Оренбургская обл, Бугурусланский р-н, г. Бугуруслан, ш. Пилюгинское, д.31, корп.а</t>
  </si>
  <si>
    <t>0022821/0304</t>
  </si>
  <si>
    <t>22.07.2020</t>
  </si>
  <si>
    <t>Э/энергия</t>
  </si>
  <si>
    <t>980</t>
  </si>
  <si>
    <t>304</t>
  </si>
  <si>
    <t>УФК по Оренбургской области /Финансовый отдел Пономарёвского района Оренбургской области л/с04533005830/</t>
  </si>
  <si>
    <t>461780, Оренбургская обл, Пономаревский р-н, с. Пономаревка</t>
  </si>
  <si>
    <t>61</t>
  </si>
  <si>
    <t>31.07.2020</t>
  </si>
  <si>
    <t>межбюджетные трансферты</t>
  </si>
  <si>
    <t>Акционерное общество "Газпромгазораспределение Оренбург"</t>
  </si>
  <si>
    <t>460000, Оренбургская обл, г. Оренбург, ул. Краснознаменная, д.39</t>
  </si>
  <si>
    <t>020000000992</t>
  </si>
  <si>
    <t>05.08.2020</t>
  </si>
  <si>
    <t>тех.обслуж.газ.оборудования</t>
  </si>
  <si>
    <t>02</t>
  </si>
  <si>
    <t>УФК по Оренбургской области (Бузулукский филиал ФБУЗ "Центр гигиены и эпидемиологии в Оренбургской области" л/с 20536U63420)</t>
  </si>
  <si>
    <t>00003058</t>
  </si>
  <si>
    <t>Исследования питьевой воды</t>
  </si>
  <si>
    <t>Филиал ОАО "МРСК Волги"-"Оренбургэнерго"</t>
  </si>
  <si>
    <t>461631, Оренбургская обл, Бугурусланский р-н, г. Бугуруслан, ш. Пилюгинское, д.108</t>
  </si>
  <si>
    <t>2002300164/5636</t>
  </si>
  <si>
    <t>Тех.обслуживание объектов у/о</t>
  </si>
  <si>
    <t>ООО "ГЕОГРАД"</t>
  </si>
  <si>
    <t>462400, Оренбургская обл, г. Орск, проезд. Металлургов, д.6, корп.А</t>
  </si>
  <si>
    <t>100</t>
  </si>
  <si>
    <t>12.08.2020</t>
  </si>
  <si>
    <t>Разработка проекта внесения изменений в Генплан</t>
  </si>
  <si>
    <t>10</t>
  </si>
  <si>
    <t>Территориальная избирательная комиссия Пономарёвского района</t>
  </si>
  <si>
    <t>62</t>
  </si>
  <si>
    <t>Проведение выборов</t>
  </si>
  <si>
    <t>11</t>
  </si>
  <si>
    <t xml:space="preserve">Оренбургский филиал ПАО "Ростелеком" </t>
  </si>
  <si>
    <t>460000, Оренбургская обл, г. Оренбург, ул. Володарского, д.11</t>
  </si>
  <si>
    <t>64</t>
  </si>
  <si>
    <t>13.08.2020</t>
  </si>
  <si>
    <t>расходы на услуги связи</t>
  </si>
  <si>
    <t>12</t>
  </si>
  <si>
    <t>356000013259/1</t>
  </si>
  <si>
    <t>тех обслуживание телефонных аппаратов</t>
  </si>
  <si>
    <t>13</t>
  </si>
  <si>
    <t>ООО "Пономаревское ЖКХ"</t>
  </si>
  <si>
    <t>461780, Оренбургская обл, Пономаревский р-н, с. Пономаревка, ул. Советская</t>
  </si>
  <si>
    <t>195</t>
  </si>
  <si>
    <t>18.08.2020</t>
  </si>
  <si>
    <t>Скашивание травы на обочинах дорог</t>
  </si>
  <si>
    <t>24</t>
  </si>
  <si>
    <t>14</t>
  </si>
  <si>
    <t>185</t>
  </si>
  <si>
    <t>ремонт трактора МТЗ-80</t>
  </si>
  <si>
    <t>15</t>
  </si>
  <si>
    <t>72</t>
  </si>
  <si>
    <t>28.08.2020</t>
  </si>
  <si>
    <t>16</t>
  </si>
  <si>
    <t>ИП Глава КФХ Сорокин Иван Михайлович</t>
  </si>
  <si>
    <t>461784, Оренбургская обл, Пономаревский р-н, с. Сорокино, ул. Центральная, д.7</t>
  </si>
  <si>
    <t>01.09.2020</t>
  </si>
  <si>
    <t>грейдерование дорог</t>
  </si>
  <si>
    <t>17</t>
  </si>
  <si>
    <t>0027071/0304</t>
  </si>
  <si>
    <t>09.09.2020</t>
  </si>
  <si>
    <t>884</t>
  </si>
  <si>
    <t>18</t>
  </si>
  <si>
    <t>395</t>
  </si>
  <si>
    <t>19</t>
  </si>
  <si>
    <t>20</t>
  </si>
  <si>
    <t>21</t>
  </si>
  <si>
    <t>Индивидуальный Предприниматель Мерзляков Руслан Алексеевич</t>
  </si>
  <si>
    <t>450103, Башкортостан Респ, Уфимский р-н, г. Уфа, ул. Габдуллы Амантая, д.1, кв.188</t>
  </si>
  <si>
    <t>29</t>
  </si>
  <si>
    <t>16.09.2020</t>
  </si>
  <si>
    <t>Предоставление интернет-сайта</t>
  </si>
  <si>
    <t>22</t>
  </si>
  <si>
    <t>0031309/0304</t>
  </si>
  <si>
    <t>1 057</t>
  </si>
  <si>
    <t>23</t>
  </si>
  <si>
    <t>280</t>
  </si>
  <si>
    <t>ООО "Партнёр"</t>
  </si>
  <si>
    <t>461786, Оренбургская обл, Пономаревский р-н, п. Фадеевский, ул. Совхозная, д.3</t>
  </si>
  <si>
    <t>18.09.2020</t>
  </si>
  <si>
    <t>Выполнение работ по замене поселкового трубопровода</t>
  </si>
  <si>
    <t>25</t>
  </si>
  <si>
    <t>750035308</t>
  </si>
  <si>
    <t>22.09.2020</t>
  </si>
  <si>
    <t>26</t>
  </si>
  <si>
    <t xml:space="preserve">И.П.Туркин Юрий Фёдорович </t>
  </si>
  <si>
    <t>461786, Оренбургская обл, Пономаревский р-н, п. Фадеевский, пер. Кооперативный, д.6</t>
  </si>
  <si>
    <t>23.09.2020</t>
  </si>
  <si>
    <t>27</t>
  </si>
  <si>
    <t>29/00000116</t>
  </si>
  <si>
    <t>24.09.2020</t>
  </si>
  <si>
    <t xml:space="preserve"> публикация решений</t>
  </si>
  <si>
    <t>28</t>
  </si>
  <si>
    <t>020000001283</t>
  </si>
  <si>
    <t>28.09.2020</t>
  </si>
  <si>
    <t>30</t>
  </si>
  <si>
    <t>29.09.2020</t>
  </si>
  <si>
    <t>Поступление средств на восстановление расходов по оплате прочих услуг (226)</t>
  </si>
  <si>
    <t>31</t>
  </si>
  <si>
    <t>89</t>
  </si>
  <si>
    <t>30.09.2020</t>
  </si>
  <si>
    <t>1 295</t>
  </si>
  <si>
    <t>32</t>
  </si>
  <si>
    <t>0035548/0304</t>
  </si>
  <si>
    <t>441</t>
  </si>
  <si>
    <t>33</t>
  </si>
  <si>
    <t>34-1-101407/56</t>
  </si>
  <si>
    <t>34</t>
  </si>
  <si>
    <t xml:space="preserve">Итого </t>
  </si>
  <si>
    <t>х</t>
  </si>
  <si>
    <t>5 699</t>
  </si>
  <si>
    <t>Главный бухгалтер:</t>
  </si>
  <si>
    <t>Юрова Елена Юрьевна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</si>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</sst>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sz val="8"/>
      <color indexed="10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horizontal="right" vertical="top" wrapText="1"/>
    </xf>
    <xf numFmtId="0" fontId="6" fillId="33" borderId="0" xfId="0" applyNumberFormat="1" applyFont="1" applyFill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3" xfId="0" applyNumberFormat="1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4" fontId="7" fillId="33" borderId="15" xfId="0" applyNumberFormat="1" applyFont="1" applyFill="1" applyBorder="1" applyAlignment="1">
      <alignment horizontal="right" vertical="center" wrapText="1"/>
    </xf>
    <xf numFmtId="4" fontId="10" fillId="33" borderId="13" xfId="0" applyNumberFormat="1" applyFont="1" applyFill="1" applyBorder="1" applyAlignment="1">
      <alignment horizontal="right" vertical="center" wrapText="1"/>
    </xf>
    <xf numFmtId="0" fontId="7" fillId="33" borderId="15" xfId="0" applyNumberFormat="1" applyFont="1" applyFill="1" applyBorder="1" applyAlignment="1">
      <alignment horizontal="right" vertical="center" wrapText="1"/>
    </xf>
    <xf numFmtId="0" fontId="11" fillId="33" borderId="19" xfId="0" applyNumberFormat="1" applyFont="1" applyFill="1" applyBorder="1" applyAlignment="1">
      <alignment horizontal="right" vertical="center" wrapText="1"/>
    </xf>
    <xf numFmtId="4" fontId="11" fillId="33" borderId="20" xfId="0" applyNumberFormat="1" applyFont="1" applyFill="1" applyBorder="1" applyAlignment="1">
      <alignment horizontal="right" vertical="center" wrapText="1"/>
    </xf>
    <xf numFmtId="0" fontId="11" fillId="33" borderId="19" xfId="0" applyNumberFormat="1" applyFont="1" applyFill="1" applyBorder="1" applyAlignment="1">
      <alignment horizontal="center" vertical="center" wrapText="1"/>
    </xf>
    <xf numFmtId="0" fontId="11" fillId="33" borderId="21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Alignment="1">
      <alignment horizontal="left" wrapText="1"/>
    </xf>
    <xf numFmtId="0" fontId="12" fillId="33" borderId="0" xfId="0" applyNumberFormat="1" applyFont="1" applyFill="1" applyAlignment="1">
      <alignment horizontal="center" wrapText="1"/>
    </xf>
    <xf numFmtId="0" fontId="12" fillId="33" borderId="0" xfId="0" applyNumberFormat="1" applyFont="1" applyFill="1" applyAlignment="1">
      <alignment horizontal="left" vertical="top" wrapText="1"/>
    </xf>
    <xf numFmtId="0" fontId="13" fillId="33" borderId="22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7109375" style="1" customWidth="1"/>
    <col min="21" max="21" width="1.7109375" style="1" customWidth="1"/>
    <col min="22" max="22" width="27.7109375" style="1" customWidth="1"/>
    <col min="23" max="23" width="9.7109375" style="1" customWidth="1"/>
    <col min="24" max="24" width="22.7109375" style="1" customWidth="1"/>
  </cols>
  <sheetData>
    <row r="1" spans="1:24" s="1" customFormat="1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" t="s">
        <v>1</v>
      </c>
      <c r="M1" s="2"/>
      <c r="N1" s="2"/>
      <c r="O1" s="2"/>
      <c r="P1" s="2"/>
      <c r="Q1" s="2"/>
      <c r="R1" s="2"/>
      <c r="S1" s="2"/>
      <c r="T1" s="2"/>
      <c r="U1" s="4" t="s">
        <v>0</v>
      </c>
      <c r="V1" s="4"/>
      <c r="W1" s="4"/>
      <c r="X1" s="4"/>
    </row>
    <row r="2" spans="1:24" s="1" customFormat="1" ht="15.7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13.5" customHeight="1">
      <c r="A3" s="6" t="s">
        <v>3</v>
      </c>
      <c r="B3" s="6"/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1" customFormat="1" ht="13.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 t="s">
        <v>6</v>
      </c>
      <c r="Q4" s="7"/>
      <c r="R4" s="7"/>
      <c r="S4" s="7"/>
      <c r="T4" s="7"/>
      <c r="U4" s="7"/>
      <c r="V4" s="7"/>
      <c r="W4" s="7"/>
      <c r="X4" s="7"/>
    </row>
    <row r="5" spans="1:24" s="1" customFormat="1" ht="13.5" customHeight="1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1" customFormat="1" ht="13.5" customHeight="1">
      <c r="A6" s="8" t="s">
        <v>7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 t="s">
        <v>11</v>
      </c>
      <c r="O6" s="8"/>
      <c r="P6" s="8"/>
      <c r="Q6" s="8"/>
      <c r="R6" s="8"/>
      <c r="S6" s="8"/>
      <c r="T6" s="8"/>
      <c r="U6" s="8"/>
      <c r="V6" s="8" t="s">
        <v>15</v>
      </c>
      <c r="W6" s="12" t="s">
        <v>16</v>
      </c>
      <c r="X6" s="12"/>
    </row>
    <row r="7" spans="1:24" s="1" customFormat="1" ht="13.5" customHeight="1">
      <c r="A7" s="8"/>
      <c r="B7" s="9" t="s">
        <v>9</v>
      </c>
      <c r="C7" s="9"/>
      <c r="D7" s="9"/>
      <c r="E7" s="9"/>
      <c r="F7" s="9"/>
      <c r="G7" s="10" t="s">
        <v>10</v>
      </c>
      <c r="H7" s="10"/>
      <c r="I7" s="10"/>
      <c r="J7" s="10"/>
      <c r="K7" s="10"/>
      <c r="L7" s="10"/>
      <c r="M7" s="10"/>
      <c r="N7" s="11" t="s">
        <v>12</v>
      </c>
      <c r="O7" s="10" t="s">
        <v>13</v>
      </c>
      <c r="P7" s="10"/>
      <c r="Q7" s="10"/>
      <c r="R7" s="10" t="s">
        <v>14</v>
      </c>
      <c r="S7" s="10"/>
      <c r="T7" s="10"/>
      <c r="U7" s="10"/>
      <c r="V7" s="8"/>
      <c r="W7" s="11" t="s">
        <v>17</v>
      </c>
      <c r="X7" s="13" t="s">
        <v>18</v>
      </c>
    </row>
    <row r="8" spans="1:24" s="1" customFormat="1" ht="13.5" customHeight="1">
      <c r="A8" s="14" t="s">
        <v>19</v>
      </c>
      <c r="B8" s="15" t="s">
        <v>20</v>
      </c>
      <c r="C8" s="15"/>
      <c r="D8" s="15"/>
      <c r="E8" s="15"/>
      <c r="F8" s="15"/>
      <c r="G8" s="16" t="s">
        <v>21</v>
      </c>
      <c r="H8" s="16"/>
      <c r="I8" s="16"/>
      <c r="J8" s="16"/>
      <c r="K8" s="16"/>
      <c r="L8" s="16"/>
      <c r="M8" s="16"/>
      <c r="N8" s="14" t="s">
        <v>22</v>
      </c>
      <c r="O8" s="16" t="s">
        <v>23</v>
      </c>
      <c r="P8" s="16"/>
      <c r="Q8" s="16"/>
      <c r="R8" s="16" t="s">
        <v>24</v>
      </c>
      <c r="S8" s="16"/>
      <c r="T8" s="16"/>
      <c r="U8" s="16"/>
      <c r="V8" s="14" t="s">
        <v>25</v>
      </c>
      <c r="W8" s="14" t="s">
        <v>26</v>
      </c>
      <c r="X8" s="17" t="s">
        <v>27</v>
      </c>
    </row>
    <row r="9" spans="1:24" s="1" customFormat="1" ht="45" customHeight="1">
      <c r="A9" s="18" t="s">
        <v>19</v>
      </c>
      <c r="B9" s="19" t="s">
        <v>28</v>
      </c>
      <c r="C9" s="19"/>
      <c r="D9" s="19"/>
      <c r="E9" s="19"/>
      <c r="F9" s="19"/>
      <c r="G9" s="20" t="s">
        <v>29</v>
      </c>
      <c r="H9" s="20"/>
      <c r="I9" s="20"/>
      <c r="J9" s="20"/>
      <c r="K9" s="20"/>
      <c r="L9" s="20"/>
      <c r="M9" s="20"/>
      <c r="N9" s="11" t="s">
        <v>30</v>
      </c>
      <c r="O9" s="10" t="s">
        <v>31</v>
      </c>
      <c r="P9" s="10"/>
      <c r="Q9" s="10"/>
      <c r="R9" s="21">
        <f>1070</f>
        <v>1070</v>
      </c>
      <c r="S9" s="21"/>
      <c r="T9" s="21"/>
      <c r="U9" s="21"/>
      <c r="V9" s="18" t="s">
        <v>32</v>
      </c>
      <c r="W9" s="11" t="s">
        <v>19</v>
      </c>
      <c r="X9" s="22">
        <f>1070</f>
        <v>1070</v>
      </c>
    </row>
    <row r="10" spans="1:24" s="1" customFormat="1" ht="33.75" customHeight="1">
      <c r="A10" s="18" t="s">
        <v>20</v>
      </c>
      <c r="B10" s="19" t="s">
        <v>33</v>
      </c>
      <c r="C10" s="19"/>
      <c r="D10" s="19"/>
      <c r="E10" s="19"/>
      <c r="F10" s="19"/>
      <c r="G10" s="20" t="s">
        <v>34</v>
      </c>
      <c r="H10" s="20"/>
      <c r="I10" s="20"/>
      <c r="J10" s="20"/>
      <c r="K10" s="20"/>
      <c r="L10" s="20"/>
      <c r="M10" s="20"/>
      <c r="N10" s="11" t="s">
        <v>35</v>
      </c>
      <c r="O10" s="10" t="s">
        <v>36</v>
      </c>
      <c r="P10" s="10"/>
      <c r="Q10" s="10"/>
      <c r="R10" s="21">
        <f>7009.45</f>
        <v>7009.45</v>
      </c>
      <c r="S10" s="21"/>
      <c r="T10" s="21"/>
      <c r="U10" s="21"/>
      <c r="V10" s="18" t="s">
        <v>37</v>
      </c>
      <c r="W10" s="11" t="s">
        <v>38</v>
      </c>
      <c r="X10" s="22">
        <f>7.15</f>
        <v>7.15</v>
      </c>
    </row>
    <row r="11" spans="1:24" s="1" customFormat="1" ht="33.75" customHeight="1">
      <c r="A11" s="18" t="s">
        <v>21</v>
      </c>
      <c r="B11" s="19" t="s">
        <v>33</v>
      </c>
      <c r="C11" s="19"/>
      <c r="D11" s="19"/>
      <c r="E11" s="19"/>
      <c r="F11" s="19"/>
      <c r="G11" s="20" t="s">
        <v>34</v>
      </c>
      <c r="H11" s="20"/>
      <c r="I11" s="20"/>
      <c r="J11" s="20"/>
      <c r="K11" s="20"/>
      <c r="L11" s="20"/>
      <c r="M11" s="20"/>
      <c r="N11" s="11" t="s">
        <v>35</v>
      </c>
      <c r="O11" s="10" t="s">
        <v>36</v>
      </c>
      <c r="P11" s="10"/>
      <c r="Q11" s="10"/>
      <c r="R11" s="21">
        <f>2139.28</f>
        <v>2139.28</v>
      </c>
      <c r="S11" s="21"/>
      <c r="T11" s="21"/>
      <c r="U11" s="21"/>
      <c r="V11" s="18" t="s">
        <v>37</v>
      </c>
      <c r="W11" s="11" t="s">
        <v>39</v>
      </c>
      <c r="X11" s="22">
        <f>7.04</f>
        <v>7.04</v>
      </c>
    </row>
    <row r="12" spans="1:24" s="1" customFormat="1" ht="45" customHeight="1">
      <c r="A12" s="18" t="s">
        <v>22</v>
      </c>
      <c r="B12" s="19" t="s">
        <v>40</v>
      </c>
      <c r="C12" s="19"/>
      <c r="D12" s="19"/>
      <c r="E12" s="19"/>
      <c r="F12" s="19"/>
      <c r="G12" s="20" t="s">
        <v>41</v>
      </c>
      <c r="H12" s="20"/>
      <c r="I12" s="20"/>
      <c r="J12" s="20"/>
      <c r="K12" s="20"/>
      <c r="L12" s="20"/>
      <c r="M12" s="20"/>
      <c r="N12" s="11" t="s">
        <v>42</v>
      </c>
      <c r="O12" s="10" t="s">
        <v>43</v>
      </c>
      <c r="P12" s="10"/>
      <c r="Q12" s="10"/>
      <c r="R12" s="21">
        <f>100000</f>
        <v>100000</v>
      </c>
      <c r="S12" s="21"/>
      <c r="T12" s="21"/>
      <c r="U12" s="21"/>
      <c r="V12" s="18" t="s">
        <v>44</v>
      </c>
      <c r="W12" s="11" t="s">
        <v>19</v>
      </c>
      <c r="X12" s="22">
        <f>100000</f>
        <v>100000</v>
      </c>
    </row>
    <row r="13" spans="1:24" s="1" customFormat="1" ht="33.75" customHeight="1">
      <c r="A13" s="18" t="s">
        <v>23</v>
      </c>
      <c r="B13" s="19" t="s">
        <v>45</v>
      </c>
      <c r="C13" s="19"/>
      <c r="D13" s="19"/>
      <c r="E13" s="19"/>
      <c r="F13" s="19"/>
      <c r="G13" s="20" t="s">
        <v>46</v>
      </c>
      <c r="H13" s="20"/>
      <c r="I13" s="20"/>
      <c r="J13" s="20"/>
      <c r="K13" s="20"/>
      <c r="L13" s="20"/>
      <c r="M13" s="20"/>
      <c r="N13" s="11" t="s">
        <v>47</v>
      </c>
      <c r="O13" s="10" t="s">
        <v>48</v>
      </c>
      <c r="P13" s="10"/>
      <c r="Q13" s="10"/>
      <c r="R13" s="21">
        <f>4963.2</f>
        <v>4963.2</v>
      </c>
      <c r="S13" s="21"/>
      <c r="T13" s="21"/>
      <c r="U13" s="21"/>
      <c r="V13" s="18" t="s">
        <v>49</v>
      </c>
      <c r="W13" s="11" t="s">
        <v>19</v>
      </c>
      <c r="X13" s="22">
        <f>4963.2</f>
        <v>4963.2</v>
      </c>
    </row>
    <row r="14" spans="1:24" s="1" customFormat="1" ht="33.75" customHeight="1">
      <c r="A14" s="18" t="s">
        <v>24</v>
      </c>
      <c r="B14" s="19" t="s">
        <v>45</v>
      </c>
      <c r="C14" s="19"/>
      <c r="D14" s="19"/>
      <c r="E14" s="19"/>
      <c r="F14" s="19"/>
      <c r="G14" s="20" t="s">
        <v>46</v>
      </c>
      <c r="H14" s="20"/>
      <c r="I14" s="20"/>
      <c r="J14" s="20"/>
      <c r="K14" s="20"/>
      <c r="L14" s="20"/>
      <c r="M14" s="20"/>
      <c r="N14" s="11" t="s">
        <v>50</v>
      </c>
      <c r="O14" s="10" t="s">
        <v>48</v>
      </c>
      <c r="P14" s="10"/>
      <c r="Q14" s="10"/>
      <c r="R14" s="21">
        <f>2116.73</f>
        <v>2116.73</v>
      </c>
      <c r="S14" s="21"/>
      <c r="T14" s="21"/>
      <c r="U14" s="21"/>
      <c r="V14" s="18" t="s">
        <v>49</v>
      </c>
      <c r="W14" s="11" t="s">
        <v>19</v>
      </c>
      <c r="X14" s="22">
        <f>2116.73</f>
        <v>2116.73</v>
      </c>
    </row>
    <row r="15" spans="1:24" s="1" customFormat="1" ht="54.75" customHeight="1">
      <c r="A15" s="18" t="s">
        <v>25</v>
      </c>
      <c r="B15" s="19" t="s">
        <v>51</v>
      </c>
      <c r="C15" s="19"/>
      <c r="D15" s="19"/>
      <c r="E15" s="19"/>
      <c r="F15" s="19"/>
      <c r="G15" s="20" t="s">
        <v>0</v>
      </c>
      <c r="H15" s="20"/>
      <c r="I15" s="20"/>
      <c r="J15" s="20"/>
      <c r="K15" s="20"/>
      <c r="L15" s="20"/>
      <c r="M15" s="20"/>
      <c r="N15" s="11" t="s">
        <v>52</v>
      </c>
      <c r="O15" s="10" t="s">
        <v>48</v>
      </c>
      <c r="P15" s="10"/>
      <c r="Q15" s="10"/>
      <c r="R15" s="21">
        <f>9825.6</f>
        <v>9825.6</v>
      </c>
      <c r="S15" s="21"/>
      <c r="T15" s="21"/>
      <c r="U15" s="21"/>
      <c r="V15" s="18" t="s">
        <v>53</v>
      </c>
      <c r="W15" s="11" t="s">
        <v>19</v>
      </c>
      <c r="X15" s="22">
        <f>9825.6</f>
        <v>9825.6</v>
      </c>
    </row>
    <row r="16" spans="1:24" s="1" customFormat="1" ht="33.75" customHeight="1">
      <c r="A16" s="18" t="s">
        <v>26</v>
      </c>
      <c r="B16" s="19" t="s">
        <v>54</v>
      </c>
      <c r="C16" s="19"/>
      <c r="D16" s="19"/>
      <c r="E16" s="19"/>
      <c r="F16" s="19"/>
      <c r="G16" s="20" t="s">
        <v>55</v>
      </c>
      <c r="H16" s="20"/>
      <c r="I16" s="20"/>
      <c r="J16" s="20"/>
      <c r="K16" s="20"/>
      <c r="L16" s="20"/>
      <c r="M16" s="20"/>
      <c r="N16" s="11" t="s">
        <v>56</v>
      </c>
      <c r="O16" s="10" t="s">
        <v>48</v>
      </c>
      <c r="P16" s="10"/>
      <c r="Q16" s="10"/>
      <c r="R16" s="21">
        <f>8598</f>
        <v>8598</v>
      </c>
      <c r="S16" s="21"/>
      <c r="T16" s="21"/>
      <c r="U16" s="21"/>
      <c r="V16" s="18" t="s">
        <v>57</v>
      </c>
      <c r="W16" s="11" t="s">
        <v>19</v>
      </c>
      <c r="X16" s="22">
        <f>8598</f>
        <v>8598</v>
      </c>
    </row>
    <row r="17" spans="1:24" s="1" customFormat="1" ht="24" customHeight="1">
      <c r="A17" s="18" t="s">
        <v>27</v>
      </c>
      <c r="B17" s="19" t="s">
        <v>58</v>
      </c>
      <c r="C17" s="19"/>
      <c r="D17" s="19"/>
      <c r="E17" s="19"/>
      <c r="F17" s="19"/>
      <c r="G17" s="20" t="s">
        <v>59</v>
      </c>
      <c r="H17" s="20"/>
      <c r="I17" s="20"/>
      <c r="J17" s="20"/>
      <c r="K17" s="20"/>
      <c r="L17" s="20"/>
      <c r="M17" s="20"/>
      <c r="N17" s="11" t="s">
        <v>60</v>
      </c>
      <c r="O17" s="10" t="s">
        <v>61</v>
      </c>
      <c r="P17" s="10"/>
      <c r="Q17" s="10"/>
      <c r="R17" s="21">
        <f>98970</f>
        <v>98970</v>
      </c>
      <c r="S17" s="21"/>
      <c r="T17" s="21"/>
      <c r="U17" s="21"/>
      <c r="V17" s="18" t="s">
        <v>62</v>
      </c>
      <c r="W17" s="11" t="s">
        <v>19</v>
      </c>
      <c r="X17" s="22">
        <f>98970</f>
        <v>98970</v>
      </c>
    </row>
    <row r="18" spans="1:24" s="1" customFormat="1" ht="24" customHeight="1">
      <c r="A18" s="18" t="s">
        <v>63</v>
      </c>
      <c r="B18" s="19" t="s">
        <v>64</v>
      </c>
      <c r="C18" s="19"/>
      <c r="D18" s="19"/>
      <c r="E18" s="19"/>
      <c r="F18" s="19"/>
      <c r="G18" s="20" t="s">
        <v>0</v>
      </c>
      <c r="H18" s="20"/>
      <c r="I18" s="20"/>
      <c r="J18" s="20"/>
      <c r="K18" s="20"/>
      <c r="L18" s="20"/>
      <c r="M18" s="20"/>
      <c r="N18" s="11" t="s">
        <v>65</v>
      </c>
      <c r="O18" s="10" t="s">
        <v>61</v>
      </c>
      <c r="P18" s="10"/>
      <c r="Q18" s="10"/>
      <c r="R18" s="21">
        <f>40000</f>
        <v>40000</v>
      </c>
      <c r="S18" s="21"/>
      <c r="T18" s="21"/>
      <c r="U18" s="21"/>
      <c r="V18" s="18" t="s">
        <v>66</v>
      </c>
      <c r="W18" s="11" t="s">
        <v>19</v>
      </c>
      <c r="X18" s="22">
        <f>40000</f>
        <v>40000</v>
      </c>
    </row>
    <row r="19" spans="1:24" s="1" customFormat="1" ht="24" customHeight="1">
      <c r="A19" s="18" t="s">
        <v>67</v>
      </c>
      <c r="B19" s="19" t="s">
        <v>68</v>
      </c>
      <c r="C19" s="19"/>
      <c r="D19" s="19"/>
      <c r="E19" s="19"/>
      <c r="F19" s="19"/>
      <c r="G19" s="20" t="s">
        <v>69</v>
      </c>
      <c r="H19" s="20"/>
      <c r="I19" s="20"/>
      <c r="J19" s="20"/>
      <c r="K19" s="20"/>
      <c r="L19" s="20"/>
      <c r="M19" s="20"/>
      <c r="N19" s="11" t="s">
        <v>70</v>
      </c>
      <c r="O19" s="10" t="s">
        <v>71</v>
      </c>
      <c r="P19" s="10"/>
      <c r="Q19" s="10"/>
      <c r="R19" s="21">
        <f>2739.76</f>
        <v>2739.76</v>
      </c>
      <c r="S19" s="21"/>
      <c r="T19" s="21"/>
      <c r="U19" s="21"/>
      <c r="V19" s="18" t="s">
        <v>72</v>
      </c>
      <c r="W19" s="11" t="s">
        <v>19</v>
      </c>
      <c r="X19" s="22">
        <f>2739.76</f>
        <v>2739.76</v>
      </c>
    </row>
    <row r="20" spans="1:24" s="1" customFormat="1" ht="33.75" customHeight="1">
      <c r="A20" s="18" t="s">
        <v>73</v>
      </c>
      <c r="B20" s="19" t="s">
        <v>68</v>
      </c>
      <c r="C20" s="19"/>
      <c r="D20" s="19"/>
      <c r="E20" s="19"/>
      <c r="F20" s="19"/>
      <c r="G20" s="20" t="s">
        <v>69</v>
      </c>
      <c r="H20" s="20"/>
      <c r="I20" s="20"/>
      <c r="J20" s="20"/>
      <c r="K20" s="20"/>
      <c r="L20" s="20"/>
      <c r="M20" s="20"/>
      <c r="N20" s="11" t="s">
        <v>74</v>
      </c>
      <c r="O20" s="10" t="s">
        <v>71</v>
      </c>
      <c r="P20" s="10"/>
      <c r="Q20" s="10"/>
      <c r="R20" s="21">
        <f>18</f>
        <v>18</v>
      </c>
      <c r="S20" s="21"/>
      <c r="T20" s="21"/>
      <c r="U20" s="21"/>
      <c r="V20" s="18" t="s">
        <v>75</v>
      </c>
      <c r="W20" s="11" t="s">
        <v>19</v>
      </c>
      <c r="X20" s="22">
        <f>18</f>
        <v>18</v>
      </c>
    </row>
    <row r="21" spans="1:24" s="1" customFormat="1" ht="33.75" customHeight="1">
      <c r="A21" s="18" t="s">
        <v>76</v>
      </c>
      <c r="B21" s="19" t="s">
        <v>77</v>
      </c>
      <c r="C21" s="19"/>
      <c r="D21" s="19"/>
      <c r="E21" s="19"/>
      <c r="F21" s="19"/>
      <c r="G21" s="20" t="s">
        <v>78</v>
      </c>
      <c r="H21" s="20"/>
      <c r="I21" s="20"/>
      <c r="J21" s="20"/>
      <c r="K21" s="20"/>
      <c r="L21" s="20"/>
      <c r="M21" s="20"/>
      <c r="N21" s="11" t="s">
        <v>79</v>
      </c>
      <c r="O21" s="10" t="s">
        <v>80</v>
      </c>
      <c r="P21" s="10"/>
      <c r="Q21" s="10"/>
      <c r="R21" s="21">
        <f>38400</f>
        <v>38400</v>
      </c>
      <c r="S21" s="21"/>
      <c r="T21" s="21"/>
      <c r="U21" s="21"/>
      <c r="V21" s="18" t="s">
        <v>81</v>
      </c>
      <c r="W21" s="11" t="s">
        <v>82</v>
      </c>
      <c r="X21" s="22">
        <f>1600</f>
        <v>1600</v>
      </c>
    </row>
    <row r="22" spans="1:24" s="1" customFormat="1" ht="33.75" customHeight="1">
      <c r="A22" s="18" t="s">
        <v>83</v>
      </c>
      <c r="B22" s="19" t="s">
        <v>77</v>
      </c>
      <c r="C22" s="19"/>
      <c r="D22" s="19"/>
      <c r="E22" s="19"/>
      <c r="F22" s="19"/>
      <c r="G22" s="20" t="s">
        <v>78</v>
      </c>
      <c r="H22" s="20"/>
      <c r="I22" s="20"/>
      <c r="J22" s="20"/>
      <c r="K22" s="20"/>
      <c r="L22" s="20"/>
      <c r="M22" s="20"/>
      <c r="N22" s="11" t="s">
        <v>84</v>
      </c>
      <c r="O22" s="10" t="s">
        <v>80</v>
      </c>
      <c r="P22" s="10"/>
      <c r="Q22" s="10"/>
      <c r="R22" s="21">
        <f>105254</f>
        <v>105254</v>
      </c>
      <c r="S22" s="21"/>
      <c r="T22" s="21"/>
      <c r="U22" s="21"/>
      <c r="V22" s="18" t="s">
        <v>85</v>
      </c>
      <c r="W22" s="11" t="s">
        <v>19</v>
      </c>
      <c r="X22" s="22">
        <f>105254</f>
        <v>105254</v>
      </c>
    </row>
    <row r="23" spans="1:24" s="1" customFormat="1" ht="45" customHeight="1">
      <c r="A23" s="18" t="s">
        <v>86</v>
      </c>
      <c r="B23" s="19" t="s">
        <v>40</v>
      </c>
      <c r="C23" s="19"/>
      <c r="D23" s="19"/>
      <c r="E23" s="19"/>
      <c r="F23" s="19"/>
      <c r="G23" s="20" t="s">
        <v>41</v>
      </c>
      <c r="H23" s="20"/>
      <c r="I23" s="20"/>
      <c r="J23" s="20"/>
      <c r="K23" s="20"/>
      <c r="L23" s="20"/>
      <c r="M23" s="20"/>
      <c r="N23" s="11" t="s">
        <v>87</v>
      </c>
      <c r="O23" s="10" t="s">
        <v>88</v>
      </c>
      <c r="P23" s="10"/>
      <c r="Q23" s="10"/>
      <c r="R23" s="21">
        <f>200000</f>
        <v>200000</v>
      </c>
      <c r="S23" s="21"/>
      <c r="T23" s="21"/>
      <c r="U23" s="21"/>
      <c r="V23" s="18" t="s">
        <v>44</v>
      </c>
      <c r="W23" s="11" t="s">
        <v>19</v>
      </c>
      <c r="X23" s="22">
        <f>200000</f>
        <v>200000</v>
      </c>
    </row>
    <row r="24" spans="1:24" s="1" customFormat="1" ht="33.75" customHeight="1">
      <c r="A24" s="18" t="s">
        <v>89</v>
      </c>
      <c r="B24" s="19" t="s">
        <v>90</v>
      </c>
      <c r="C24" s="19"/>
      <c r="D24" s="19"/>
      <c r="E24" s="19"/>
      <c r="F24" s="19"/>
      <c r="G24" s="20" t="s">
        <v>91</v>
      </c>
      <c r="H24" s="20"/>
      <c r="I24" s="20"/>
      <c r="J24" s="20"/>
      <c r="K24" s="20"/>
      <c r="L24" s="20"/>
      <c r="M24" s="20"/>
      <c r="N24" s="11" t="s">
        <v>20</v>
      </c>
      <c r="O24" s="10" t="s">
        <v>92</v>
      </c>
      <c r="P24" s="10"/>
      <c r="Q24" s="10"/>
      <c r="R24" s="21">
        <f>10000</f>
        <v>10000</v>
      </c>
      <c r="S24" s="21"/>
      <c r="T24" s="21"/>
      <c r="U24" s="21"/>
      <c r="V24" s="18" t="s">
        <v>93</v>
      </c>
      <c r="W24" s="11" t="s">
        <v>63</v>
      </c>
      <c r="X24" s="22">
        <f>1000</f>
        <v>1000</v>
      </c>
    </row>
    <row r="25" spans="1:24" s="1" customFormat="1" ht="33.75" customHeight="1">
      <c r="A25" s="18" t="s">
        <v>94</v>
      </c>
      <c r="B25" s="19" t="s">
        <v>33</v>
      </c>
      <c r="C25" s="19"/>
      <c r="D25" s="19"/>
      <c r="E25" s="19"/>
      <c r="F25" s="19"/>
      <c r="G25" s="20" t="s">
        <v>34</v>
      </c>
      <c r="H25" s="20"/>
      <c r="I25" s="20"/>
      <c r="J25" s="20"/>
      <c r="K25" s="20"/>
      <c r="L25" s="20"/>
      <c r="M25" s="20"/>
      <c r="N25" s="11" t="s">
        <v>95</v>
      </c>
      <c r="O25" s="10" t="s">
        <v>96</v>
      </c>
      <c r="P25" s="10"/>
      <c r="Q25" s="10"/>
      <c r="R25" s="21">
        <f>6656.01</f>
        <v>6656.01</v>
      </c>
      <c r="S25" s="21"/>
      <c r="T25" s="21"/>
      <c r="U25" s="21"/>
      <c r="V25" s="18" t="s">
        <v>37</v>
      </c>
      <c r="W25" s="11" t="s">
        <v>97</v>
      </c>
      <c r="X25" s="22">
        <f>7.53</f>
        <v>7.53</v>
      </c>
    </row>
    <row r="26" spans="1:24" s="1" customFormat="1" ht="33.75" customHeight="1">
      <c r="A26" s="18" t="s">
        <v>98</v>
      </c>
      <c r="B26" s="19" t="s">
        <v>33</v>
      </c>
      <c r="C26" s="19"/>
      <c r="D26" s="19"/>
      <c r="E26" s="19"/>
      <c r="F26" s="19"/>
      <c r="G26" s="20" t="s">
        <v>34</v>
      </c>
      <c r="H26" s="20"/>
      <c r="I26" s="20"/>
      <c r="J26" s="20"/>
      <c r="K26" s="20"/>
      <c r="L26" s="20"/>
      <c r="M26" s="20"/>
      <c r="N26" s="11" t="s">
        <v>95</v>
      </c>
      <c r="O26" s="10" t="s">
        <v>96</v>
      </c>
      <c r="P26" s="10"/>
      <c r="Q26" s="10"/>
      <c r="R26" s="21">
        <f>2974.12</f>
        <v>2974.12</v>
      </c>
      <c r="S26" s="21"/>
      <c r="T26" s="21"/>
      <c r="U26" s="21"/>
      <c r="V26" s="18" t="s">
        <v>37</v>
      </c>
      <c r="W26" s="11" t="s">
        <v>99</v>
      </c>
      <c r="X26" s="22">
        <f>7.53</f>
        <v>7.53</v>
      </c>
    </row>
    <row r="27" spans="1:24" s="1" customFormat="1" ht="33.75" customHeight="1">
      <c r="A27" s="18" t="s">
        <v>100</v>
      </c>
      <c r="B27" s="19" t="s">
        <v>68</v>
      </c>
      <c r="C27" s="19"/>
      <c r="D27" s="19"/>
      <c r="E27" s="19"/>
      <c r="F27" s="19"/>
      <c r="G27" s="20" t="s">
        <v>69</v>
      </c>
      <c r="H27" s="20"/>
      <c r="I27" s="20"/>
      <c r="J27" s="20"/>
      <c r="K27" s="20"/>
      <c r="L27" s="20"/>
      <c r="M27" s="20"/>
      <c r="N27" s="11" t="s">
        <v>74</v>
      </c>
      <c r="O27" s="10" t="s">
        <v>96</v>
      </c>
      <c r="P27" s="10"/>
      <c r="Q27" s="10"/>
      <c r="R27" s="21">
        <f>2497.21</f>
        <v>2497.21</v>
      </c>
      <c r="S27" s="21"/>
      <c r="T27" s="21"/>
      <c r="U27" s="21"/>
      <c r="V27" s="18" t="s">
        <v>72</v>
      </c>
      <c r="W27" s="11" t="s">
        <v>19</v>
      </c>
      <c r="X27" s="22">
        <f>2497.21</f>
        <v>2497.21</v>
      </c>
    </row>
    <row r="28" spans="1:24" s="1" customFormat="1" ht="33.75" customHeight="1">
      <c r="A28" s="18" t="s">
        <v>101</v>
      </c>
      <c r="B28" s="19" t="s">
        <v>68</v>
      </c>
      <c r="C28" s="19"/>
      <c r="D28" s="19"/>
      <c r="E28" s="19"/>
      <c r="F28" s="19"/>
      <c r="G28" s="20" t="s">
        <v>69</v>
      </c>
      <c r="H28" s="20"/>
      <c r="I28" s="20"/>
      <c r="J28" s="20"/>
      <c r="K28" s="20"/>
      <c r="L28" s="20"/>
      <c r="M28" s="20"/>
      <c r="N28" s="11" t="s">
        <v>74</v>
      </c>
      <c r="O28" s="10" t="s">
        <v>96</v>
      </c>
      <c r="P28" s="10"/>
      <c r="Q28" s="10"/>
      <c r="R28" s="21">
        <f>18</f>
        <v>18</v>
      </c>
      <c r="S28" s="21"/>
      <c r="T28" s="21"/>
      <c r="U28" s="21"/>
      <c r="V28" s="18" t="s">
        <v>75</v>
      </c>
      <c r="W28" s="11" t="s">
        <v>19</v>
      </c>
      <c r="X28" s="22">
        <f>18</f>
        <v>18</v>
      </c>
    </row>
    <row r="29" spans="1:24" s="1" customFormat="1" ht="33.75" customHeight="1">
      <c r="A29" s="18" t="s">
        <v>102</v>
      </c>
      <c r="B29" s="19" t="s">
        <v>103</v>
      </c>
      <c r="C29" s="19"/>
      <c r="D29" s="19"/>
      <c r="E29" s="19"/>
      <c r="F29" s="19"/>
      <c r="G29" s="20" t="s">
        <v>104</v>
      </c>
      <c r="H29" s="20"/>
      <c r="I29" s="20"/>
      <c r="J29" s="20"/>
      <c r="K29" s="20"/>
      <c r="L29" s="20"/>
      <c r="M29" s="20"/>
      <c r="N29" s="11" t="s">
        <v>105</v>
      </c>
      <c r="O29" s="10" t="s">
        <v>106</v>
      </c>
      <c r="P29" s="10"/>
      <c r="Q29" s="10"/>
      <c r="R29" s="21">
        <f>12000</f>
        <v>12000</v>
      </c>
      <c r="S29" s="21"/>
      <c r="T29" s="21"/>
      <c r="U29" s="21"/>
      <c r="V29" s="18" t="s">
        <v>107</v>
      </c>
      <c r="W29" s="11" t="s">
        <v>19</v>
      </c>
      <c r="X29" s="22">
        <f>12000</f>
        <v>12000</v>
      </c>
    </row>
    <row r="30" spans="1:24" s="1" customFormat="1" ht="33.75" customHeight="1">
      <c r="A30" s="18" t="s">
        <v>108</v>
      </c>
      <c r="B30" s="19" t="s">
        <v>33</v>
      </c>
      <c r="C30" s="19"/>
      <c r="D30" s="19"/>
      <c r="E30" s="19"/>
      <c r="F30" s="19"/>
      <c r="G30" s="20" t="s">
        <v>34</v>
      </c>
      <c r="H30" s="20"/>
      <c r="I30" s="20"/>
      <c r="J30" s="20"/>
      <c r="K30" s="20"/>
      <c r="L30" s="20"/>
      <c r="M30" s="20"/>
      <c r="N30" s="11" t="s">
        <v>109</v>
      </c>
      <c r="O30" s="10" t="s">
        <v>106</v>
      </c>
      <c r="P30" s="10"/>
      <c r="Q30" s="10"/>
      <c r="R30" s="21">
        <f>7904.44</f>
        <v>7904.44</v>
      </c>
      <c r="S30" s="21"/>
      <c r="T30" s="21"/>
      <c r="U30" s="21"/>
      <c r="V30" s="18" t="s">
        <v>37</v>
      </c>
      <c r="W30" s="11" t="s">
        <v>110</v>
      </c>
      <c r="X30" s="22">
        <f>7.48</f>
        <v>7.48</v>
      </c>
    </row>
    <row r="31" spans="1:24" s="1" customFormat="1" ht="33.75" customHeight="1">
      <c r="A31" s="18" t="s">
        <v>111</v>
      </c>
      <c r="B31" s="19" t="s">
        <v>33</v>
      </c>
      <c r="C31" s="19"/>
      <c r="D31" s="19"/>
      <c r="E31" s="19"/>
      <c r="F31" s="19"/>
      <c r="G31" s="20" t="s">
        <v>34</v>
      </c>
      <c r="H31" s="20"/>
      <c r="I31" s="20"/>
      <c r="J31" s="20"/>
      <c r="K31" s="20"/>
      <c r="L31" s="20"/>
      <c r="M31" s="20"/>
      <c r="N31" s="11" t="s">
        <v>109</v>
      </c>
      <c r="O31" s="10" t="s">
        <v>106</v>
      </c>
      <c r="P31" s="10"/>
      <c r="Q31" s="10"/>
      <c r="R31" s="21">
        <f>2093.88</f>
        <v>2093.88</v>
      </c>
      <c r="S31" s="21"/>
      <c r="T31" s="21"/>
      <c r="U31" s="21"/>
      <c r="V31" s="18" t="s">
        <v>37</v>
      </c>
      <c r="W31" s="11" t="s">
        <v>112</v>
      </c>
      <c r="X31" s="22">
        <f>7.48</f>
        <v>7.48</v>
      </c>
    </row>
    <row r="32" spans="1:24" s="1" customFormat="1" ht="33.75" customHeight="1">
      <c r="A32" s="18" t="s">
        <v>82</v>
      </c>
      <c r="B32" s="19" t="s">
        <v>113</v>
      </c>
      <c r="C32" s="19"/>
      <c r="D32" s="19"/>
      <c r="E32" s="19"/>
      <c r="F32" s="19"/>
      <c r="G32" s="20" t="s">
        <v>114</v>
      </c>
      <c r="H32" s="20"/>
      <c r="I32" s="20"/>
      <c r="J32" s="20"/>
      <c r="K32" s="20"/>
      <c r="L32" s="20"/>
      <c r="M32" s="20"/>
      <c r="N32" s="11" t="s">
        <v>22</v>
      </c>
      <c r="O32" s="10" t="s">
        <v>115</v>
      </c>
      <c r="P32" s="10"/>
      <c r="Q32" s="10"/>
      <c r="R32" s="21">
        <f>120000</f>
        <v>120000</v>
      </c>
      <c r="S32" s="21"/>
      <c r="T32" s="21"/>
      <c r="U32" s="21"/>
      <c r="V32" s="18" t="s">
        <v>116</v>
      </c>
      <c r="W32" s="11" t="s">
        <v>19</v>
      </c>
      <c r="X32" s="22">
        <f>120000</f>
        <v>120000</v>
      </c>
    </row>
    <row r="33" spans="1:24" s="1" customFormat="1" ht="33.75" customHeight="1">
      <c r="A33" s="18" t="s">
        <v>117</v>
      </c>
      <c r="B33" s="19" t="s">
        <v>54</v>
      </c>
      <c r="C33" s="19"/>
      <c r="D33" s="19"/>
      <c r="E33" s="19"/>
      <c r="F33" s="19"/>
      <c r="G33" s="20" t="s">
        <v>55</v>
      </c>
      <c r="H33" s="20"/>
      <c r="I33" s="20"/>
      <c r="J33" s="20"/>
      <c r="K33" s="20"/>
      <c r="L33" s="20"/>
      <c r="M33" s="20"/>
      <c r="N33" s="11" t="s">
        <v>118</v>
      </c>
      <c r="O33" s="10" t="s">
        <v>119</v>
      </c>
      <c r="P33" s="10"/>
      <c r="Q33" s="10"/>
      <c r="R33" s="21">
        <f>8598</f>
        <v>8598</v>
      </c>
      <c r="S33" s="21"/>
      <c r="T33" s="21"/>
      <c r="U33" s="21"/>
      <c r="V33" s="18" t="s">
        <v>57</v>
      </c>
      <c r="W33" s="11" t="s">
        <v>19</v>
      </c>
      <c r="X33" s="22">
        <f>8598</f>
        <v>8598</v>
      </c>
    </row>
    <row r="34" spans="1:24" s="1" customFormat="1" ht="33.75" customHeight="1">
      <c r="A34" s="18" t="s">
        <v>120</v>
      </c>
      <c r="B34" s="19" t="s">
        <v>121</v>
      </c>
      <c r="C34" s="19"/>
      <c r="D34" s="19"/>
      <c r="E34" s="19"/>
      <c r="F34" s="19"/>
      <c r="G34" s="20" t="s">
        <v>122</v>
      </c>
      <c r="H34" s="20"/>
      <c r="I34" s="20"/>
      <c r="J34" s="20"/>
      <c r="K34" s="20"/>
      <c r="L34" s="20"/>
      <c r="M34" s="20"/>
      <c r="N34" s="11" t="s">
        <v>102</v>
      </c>
      <c r="O34" s="10" t="s">
        <v>123</v>
      </c>
      <c r="P34" s="10"/>
      <c r="Q34" s="10"/>
      <c r="R34" s="21">
        <f>10500</f>
        <v>10500</v>
      </c>
      <c r="S34" s="21"/>
      <c r="T34" s="21"/>
      <c r="U34" s="21"/>
      <c r="V34" s="18" t="s">
        <v>93</v>
      </c>
      <c r="W34" s="11" t="s">
        <v>25</v>
      </c>
      <c r="X34" s="22">
        <f>1500</f>
        <v>1500</v>
      </c>
    </row>
    <row r="35" spans="1:24" s="1" customFormat="1" ht="45" customHeight="1">
      <c r="A35" s="18" t="s">
        <v>124</v>
      </c>
      <c r="B35" s="19" t="s">
        <v>28</v>
      </c>
      <c r="C35" s="19"/>
      <c r="D35" s="19"/>
      <c r="E35" s="19"/>
      <c r="F35" s="19"/>
      <c r="G35" s="20" t="s">
        <v>29</v>
      </c>
      <c r="H35" s="20"/>
      <c r="I35" s="20"/>
      <c r="J35" s="20"/>
      <c r="K35" s="20"/>
      <c r="L35" s="20"/>
      <c r="M35" s="20"/>
      <c r="N35" s="11" t="s">
        <v>125</v>
      </c>
      <c r="O35" s="10" t="s">
        <v>126</v>
      </c>
      <c r="P35" s="10"/>
      <c r="Q35" s="10"/>
      <c r="R35" s="21">
        <f>4650</f>
        <v>4650</v>
      </c>
      <c r="S35" s="21"/>
      <c r="T35" s="21"/>
      <c r="U35" s="21"/>
      <c r="V35" s="18" t="s">
        <v>127</v>
      </c>
      <c r="W35" s="11" t="s">
        <v>19</v>
      </c>
      <c r="X35" s="22">
        <f>4650</f>
        <v>4650</v>
      </c>
    </row>
    <row r="36" spans="1:24" s="1" customFormat="1" ht="33.75" customHeight="1">
      <c r="A36" s="18" t="s">
        <v>128</v>
      </c>
      <c r="B36" s="19" t="s">
        <v>45</v>
      </c>
      <c r="C36" s="19"/>
      <c r="D36" s="19"/>
      <c r="E36" s="19"/>
      <c r="F36" s="19"/>
      <c r="G36" s="20" t="s">
        <v>46</v>
      </c>
      <c r="H36" s="20"/>
      <c r="I36" s="20"/>
      <c r="J36" s="20"/>
      <c r="K36" s="20"/>
      <c r="L36" s="20"/>
      <c r="M36" s="20"/>
      <c r="N36" s="11" t="s">
        <v>129</v>
      </c>
      <c r="O36" s="10" t="s">
        <v>130</v>
      </c>
      <c r="P36" s="10"/>
      <c r="Q36" s="10"/>
      <c r="R36" s="21">
        <f>2354.26</f>
        <v>2354.26</v>
      </c>
      <c r="S36" s="21"/>
      <c r="T36" s="21"/>
      <c r="U36" s="21"/>
      <c r="V36" s="18" t="s">
        <v>49</v>
      </c>
      <c r="W36" s="11" t="s">
        <v>19</v>
      </c>
      <c r="X36" s="22">
        <f>2354.26</f>
        <v>2354.26</v>
      </c>
    </row>
    <row r="37" spans="1:24" s="1" customFormat="1" ht="24" customHeight="1">
      <c r="A37" s="18" t="s">
        <v>105</v>
      </c>
      <c r="B37" s="19" t="s">
        <v>64</v>
      </c>
      <c r="C37" s="19"/>
      <c r="D37" s="19"/>
      <c r="E37" s="19"/>
      <c r="F37" s="19"/>
      <c r="G37" s="20" t="s">
        <v>0</v>
      </c>
      <c r="H37" s="20"/>
      <c r="I37" s="20"/>
      <c r="J37" s="20"/>
      <c r="K37" s="20"/>
      <c r="L37" s="20"/>
      <c r="M37" s="20"/>
      <c r="N37" s="11" t="s">
        <v>65</v>
      </c>
      <c r="O37" s="10" t="s">
        <v>130</v>
      </c>
      <c r="P37" s="10"/>
      <c r="Q37" s="10"/>
      <c r="R37" s="23">
        <f>-80.78</f>
        <v>-80.78</v>
      </c>
      <c r="S37" s="23"/>
      <c r="T37" s="23"/>
      <c r="U37" s="23"/>
      <c r="V37" s="18" t="s">
        <v>66</v>
      </c>
      <c r="W37" s="11" t="s">
        <v>19</v>
      </c>
      <c r="X37" s="22">
        <f>-80.78</f>
        <v>-80.78</v>
      </c>
    </row>
    <row r="38" spans="1:24" s="1" customFormat="1" ht="33.75" customHeight="1">
      <c r="A38" s="18" t="s">
        <v>131</v>
      </c>
      <c r="B38" s="19" t="s">
        <v>64</v>
      </c>
      <c r="C38" s="19"/>
      <c r="D38" s="19"/>
      <c r="E38" s="19"/>
      <c r="F38" s="19"/>
      <c r="G38" s="20" t="s">
        <v>0</v>
      </c>
      <c r="H38" s="20"/>
      <c r="I38" s="20"/>
      <c r="J38" s="20"/>
      <c r="K38" s="20"/>
      <c r="L38" s="20"/>
      <c r="M38" s="20"/>
      <c r="N38" s="11" t="s">
        <v>94</v>
      </c>
      <c r="O38" s="10" t="s">
        <v>132</v>
      </c>
      <c r="P38" s="10"/>
      <c r="Q38" s="10"/>
      <c r="R38" s="21">
        <f>80.78</f>
        <v>80.78</v>
      </c>
      <c r="S38" s="21"/>
      <c r="T38" s="21"/>
      <c r="U38" s="21"/>
      <c r="V38" s="18" t="s">
        <v>133</v>
      </c>
      <c r="W38" s="11" t="s">
        <v>0</v>
      </c>
      <c r="X38" s="24" t="s">
        <v>0</v>
      </c>
    </row>
    <row r="39" spans="1:24" s="1" customFormat="1" ht="33.75" customHeight="1">
      <c r="A39" s="18" t="s">
        <v>134</v>
      </c>
      <c r="B39" s="19" t="s">
        <v>33</v>
      </c>
      <c r="C39" s="19"/>
      <c r="D39" s="19"/>
      <c r="E39" s="19"/>
      <c r="F39" s="19"/>
      <c r="G39" s="20" t="s">
        <v>34</v>
      </c>
      <c r="H39" s="20"/>
      <c r="I39" s="20"/>
      <c r="J39" s="20"/>
      <c r="K39" s="20"/>
      <c r="L39" s="20"/>
      <c r="M39" s="20"/>
      <c r="N39" s="11" t="s">
        <v>135</v>
      </c>
      <c r="O39" s="10" t="s">
        <v>136</v>
      </c>
      <c r="P39" s="10"/>
      <c r="Q39" s="10"/>
      <c r="R39" s="21">
        <f>9909.74</f>
        <v>9909.74</v>
      </c>
      <c r="S39" s="21"/>
      <c r="T39" s="21"/>
      <c r="U39" s="21"/>
      <c r="V39" s="18" t="s">
        <v>37</v>
      </c>
      <c r="W39" s="11" t="s">
        <v>137</v>
      </c>
      <c r="X39" s="22">
        <f>7.65</f>
        <v>7.65</v>
      </c>
    </row>
    <row r="40" spans="1:24" s="1" customFormat="1" ht="33.75" customHeight="1">
      <c r="A40" s="18" t="s">
        <v>138</v>
      </c>
      <c r="B40" s="19" t="s">
        <v>33</v>
      </c>
      <c r="C40" s="19"/>
      <c r="D40" s="19"/>
      <c r="E40" s="19"/>
      <c r="F40" s="19"/>
      <c r="G40" s="20" t="s">
        <v>34</v>
      </c>
      <c r="H40" s="20"/>
      <c r="I40" s="20"/>
      <c r="J40" s="20"/>
      <c r="K40" s="20"/>
      <c r="L40" s="20"/>
      <c r="M40" s="20"/>
      <c r="N40" s="11" t="s">
        <v>139</v>
      </c>
      <c r="O40" s="10" t="s">
        <v>136</v>
      </c>
      <c r="P40" s="10"/>
      <c r="Q40" s="10"/>
      <c r="R40" s="21">
        <f>3374.62</f>
        <v>3374.62</v>
      </c>
      <c r="S40" s="21"/>
      <c r="T40" s="21"/>
      <c r="U40" s="21"/>
      <c r="V40" s="18" t="s">
        <v>37</v>
      </c>
      <c r="W40" s="11" t="s">
        <v>140</v>
      </c>
      <c r="X40" s="22">
        <f>7.65</f>
        <v>7.65</v>
      </c>
    </row>
    <row r="41" spans="1:24" s="1" customFormat="1" ht="24" customHeight="1">
      <c r="A41" s="18" t="s">
        <v>141</v>
      </c>
      <c r="B41" s="19" t="s">
        <v>68</v>
      </c>
      <c r="C41" s="19"/>
      <c r="D41" s="19"/>
      <c r="E41" s="19"/>
      <c r="F41" s="19"/>
      <c r="G41" s="20" t="s">
        <v>69</v>
      </c>
      <c r="H41" s="20"/>
      <c r="I41" s="20"/>
      <c r="J41" s="20"/>
      <c r="K41" s="20"/>
      <c r="L41" s="20"/>
      <c r="M41" s="20"/>
      <c r="N41" s="11" t="s">
        <v>142</v>
      </c>
      <c r="O41" s="10" t="s">
        <v>136</v>
      </c>
      <c r="P41" s="10"/>
      <c r="Q41" s="10"/>
      <c r="R41" s="21">
        <f>2746.73</f>
        <v>2746.73</v>
      </c>
      <c r="S41" s="21"/>
      <c r="T41" s="21"/>
      <c r="U41" s="21"/>
      <c r="V41" s="18" t="s">
        <v>72</v>
      </c>
      <c r="W41" s="11" t="s">
        <v>19</v>
      </c>
      <c r="X41" s="22">
        <f>2746.73</f>
        <v>2746.73</v>
      </c>
    </row>
    <row r="42" spans="1:24" s="1" customFormat="1" ht="24" customHeight="1">
      <c r="A42" s="18" t="s">
        <v>143</v>
      </c>
      <c r="B42" s="19" t="s">
        <v>68</v>
      </c>
      <c r="C42" s="19"/>
      <c r="D42" s="19"/>
      <c r="E42" s="19"/>
      <c r="F42" s="19"/>
      <c r="G42" s="20" t="s">
        <v>69</v>
      </c>
      <c r="H42" s="20"/>
      <c r="I42" s="20"/>
      <c r="J42" s="20"/>
      <c r="K42" s="20"/>
      <c r="L42" s="20"/>
      <c r="M42" s="20"/>
      <c r="N42" s="11" t="s">
        <v>142</v>
      </c>
      <c r="O42" s="10" t="s">
        <v>136</v>
      </c>
      <c r="P42" s="10"/>
      <c r="Q42" s="10"/>
      <c r="R42" s="21">
        <f>18</f>
        <v>18</v>
      </c>
      <c r="S42" s="21"/>
      <c r="T42" s="21"/>
      <c r="U42" s="21"/>
      <c r="V42" s="18" t="s">
        <v>75</v>
      </c>
      <c r="W42" s="11" t="s">
        <v>19</v>
      </c>
      <c r="X42" s="22">
        <f>18</f>
        <v>18</v>
      </c>
    </row>
    <row r="43" spans="1:24" s="1" customFormat="1" ht="13.5" customHeight="1">
      <c r="A43" s="25" t="s">
        <v>144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6">
        <f>827399.03</f>
        <v>827399.03</v>
      </c>
      <c r="S43" s="26"/>
      <c r="T43" s="26"/>
      <c r="U43" s="26"/>
      <c r="V43" s="27" t="s">
        <v>145</v>
      </c>
      <c r="W43" s="27" t="s">
        <v>146</v>
      </c>
      <c r="X43" s="28" t="s">
        <v>145</v>
      </c>
    </row>
    <row r="44" spans="1:24" s="1" customFormat="1" ht="13.5" customHeight="1">
      <c r="A44" s="6" t="s">
        <v>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s="1" customFormat="1" ht="13.5" customHeight="1">
      <c r="A45" s="29" t="s">
        <v>147</v>
      </c>
      <c r="B45" s="29"/>
      <c r="C45" s="29"/>
      <c r="D45" s="29" t="s">
        <v>0</v>
      </c>
      <c r="E45" s="29"/>
      <c r="F45" s="29"/>
      <c r="G45" s="29"/>
      <c r="H45" s="29"/>
      <c r="I45" s="29"/>
      <c r="J45" s="29"/>
      <c r="K45" s="30" t="s">
        <v>148</v>
      </c>
      <c r="L45" s="30"/>
      <c r="M45" s="30"/>
      <c r="N45" s="30"/>
      <c r="O45" s="30"/>
      <c r="P45" s="30"/>
      <c r="Q45" s="30"/>
      <c r="R45" s="30"/>
      <c r="S45" s="31" t="s">
        <v>0</v>
      </c>
      <c r="T45" s="31"/>
      <c r="U45" s="31"/>
      <c r="V45" s="31"/>
      <c r="W45" s="31"/>
      <c r="X45" s="31"/>
    </row>
    <row r="46" spans="1:24" s="1" customFormat="1" ht="13.5" customHeight="1">
      <c r="A46" s="31" t="s">
        <v>0</v>
      </c>
      <c r="B46" s="31"/>
      <c r="C46" s="31"/>
      <c r="D46" s="31" t="s">
        <v>0</v>
      </c>
      <c r="E46" s="31"/>
      <c r="F46" s="32" t="s">
        <v>149</v>
      </c>
      <c r="G46" s="32"/>
      <c r="H46" s="32"/>
      <c r="I46" s="33" t="s">
        <v>0</v>
      </c>
      <c r="J46" s="31" t="s">
        <v>0</v>
      </c>
      <c r="K46" s="31"/>
      <c r="L46" s="31"/>
      <c r="M46" s="32" t="s">
        <v>150</v>
      </c>
      <c r="N46" s="32"/>
      <c r="O46" s="32"/>
      <c r="P46" s="32"/>
      <c r="Q46" s="31" t="s">
        <v>0</v>
      </c>
      <c r="R46" s="31"/>
      <c r="S46" s="31"/>
      <c r="T46" s="31"/>
      <c r="U46" s="31"/>
      <c r="V46" s="31"/>
      <c r="W46" s="31"/>
      <c r="X46" s="31"/>
    </row>
    <row r="47" spans="1:24" s="1" customFormat="1" ht="25.5" customHeight="1">
      <c r="A47" s="29" t="s">
        <v>151</v>
      </c>
      <c r="B47" s="29"/>
      <c r="C47" s="29"/>
      <c r="D47" s="29" t="s">
        <v>0</v>
      </c>
      <c r="E47" s="29"/>
      <c r="F47" s="29"/>
      <c r="G47" s="29"/>
      <c r="H47" s="29"/>
      <c r="I47" s="29"/>
      <c r="J47" s="29"/>
      <c r="K47" s="30" t="s">
        <v>0</v>
      </c>
      <c r="L47" s="30"/>
      <c r="M47" s="30"/>
      <c r="N47" s="30"/>
      <c r="O47" s="30"/>
      <c r="P47" s="30"/>
      <c r="Q47" s="30"/>
      <c r="R47" s="30"/>
      <c r="S47" s="31" t="s">
        <v>0</v>
      </c>
      <c r="T47" s="31"/>
      <c r="U47" s="31"/>
      <c r="V47" s="31"/>
      <c r="W47" s="31"/>
      <c r="X47" s="31"/>
    </row>
    <row r="48" spans="1:24" s="1" customFormat="1" ht="13.5" customHeight="1">
      <c r="A48" s="31" t="s">
        <v>0</v>
      </c>
      <c r="B48" s="31"/>
      <c r="C48" s="31"/>
      <c r="D48" s="33" t="s">
        <v>0</v>
      </c>
      <c r="E48" s="32" t="s">
        <v>149</v>
      </c>
      <c r="F48" s="32"/>
      <c r="G48" s="32"/>
      <c r="H48" s="32"/>
      <c r="I48" s="33" t="s">
        <v>0</v>
      </c>
      <c r="J48" s="31" t="s">
        <v>0</v>
      </c>
      <c r="K48" s="31"/>
      <c r="L48" s="31"/>
      <c r="M48" s="32" t="s">
        <v>150</v>
      </c>
      <c r="N48" s="32"/>
      <c r="O48" s="32"/>
      <c r="P48" s="32"/>
      <c r="Q48" s="31" t="s">
        <v>0</v>
      </c>
      <c r="R48" s="31"/>
      <c r="S48" s="31"/>
      <c r="T48" s="31"/>
      <c r="U48" s="31"/>
      <c r="V48" s="31"/>
      <c r="W48" s="31"/>
      <c r="X48" s="31"/>
    </row>
    <row r="49" spans="1:24" s="1" customFormat="1" ht="24" customHeight="1">
      <c r="A49" s="6" t="s">
        <v>152</v>
      </c>
      <c r="B49" s="6"/>
      <c r="C49" s="6"/>
      <c r="D49" s="6"/>
      <c r="E49" s="6"/>
      <c r="F49" s="6"/>
      <c r="G49" s="6"/>
      <c r="H49" s="34" t="s">
        <v>0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6" t="s">
        <v>0</v>
      </c>
      <c r="U49" s="6"/>
      <c r="V49" s="6"/>
      <c r="W49" s="6"/>
      <c r="X49" s="6"/>
    </row>
  </sheetData>
  <sheetProtection/>
  <mergeCells count="183">
    <mergeCell ref="A49:G49"/>
    <mergeCell ref="H49:S49"/>
    <mergeCell ref="T49:X49"/>
    <mergeCell ref="A47:C47"/>
    <mergeCell ref="D47:J47"/>
    <mergeCell ref="K47:R47"/>
    <mergeCell ref="S47:X47"/>
    <mergeCell ref="A48:C48"/>
    <mergeCell ref="E48:H48"/>
    <mergeCell ref="J48:L48"/>
    <mergeCell ref="M48:P48"/>
    <mergeCell ref="Q48:X48"/>
    <mergeCell ref="A46:C46"/>
    <mergeCell ref="D46:E46"/>
    <mergeCell ref="F46:H46"/>
    <mergeCell ref="J46:L46"/>
    <mergeCell ref="M46:P46"/>
    <mergeCell ref="Q46:X46"/>
    <mergeCell ref="A43:Q43"/>
    <mergeCell ref="R43:U43"/>
    <mergeCell ref="A44:X44"/>
    <mergeCell ref="A45:C45"/>
    <mergeCell ref="D45:J45"/>
    <mergeCell ref="K45:R45"/>
    <mergeCell ref="S45:X45"/>
    <mergeCell ref="B41:F41"/>
    <mergeCell ref="G41:M41"/>
    <mergeCell ref="O41:Q41"/>
    <mergeCell ref="R41:U41"/>
    <mergeCell ref="B42:F42"/>
    <mergeCell ref="G42:M42"/>
    <mergeCell ref="O42:Q42"/>
    <mergeCell ref="R42:U42"/>
    <mergeCell ref="B39:F39"/>
    <mergeCell ref="G39:M39"/>
    <mergeCell ref="O39:Q39"/>
    <mergeCell ref="R39:U39"/>
    <mergeCell ref="B40:F40"/>
    <mergeCell ref="G40:M40"/>
    <mergeCell ref="O40:Q40"/>
    <mergeCell ref="R40:U40"/>
    <mergeCell ref="B37:F37"/>
    <mergeCell ref="G37:M37"/>
    <mergeCell ref="O37:Q37"/>
    <mergeCell ref="R37:U37"/>
    <mergeCell ref="B38:F38"/>
    <mergeCell ref="G38:M38"/>
    <mergeCell ref="O38:Q38"/>
    <mergeCell ref="R38:U38"/>
    <mergeCell ref="B35:F35"/>
    <mergeCell ref="G35:M35"/>
    <mergeCell ref="O35:Q35"/>
    <mergeCell ref="R35:U35"/>
    <mergeCell ref="B36:F36"/>
    <mergeCell ref="G36:M36"/>
    <mergeCell ref="O36:Q36"/>
    <mergeCell ref="R36:U36"/>
    <mergeCell ref="B33:F33"/>
    <mergeCell ref="G33:M33"/>
    <mergeCell ref="O33:Q33"/>
    <mergeCell ref="R33:U33"/>
    <mergeCell ref="B34:F34"/>
    <mergeCell ref="G34:M34"/>
    <mergeCell ref="O34:Q34"/>
    <mergeCell ref="R34:U34"/>
    <mergeCell ref="B31:F31"/>
    <mergeCell ref="G31:M31"/>
    <mergeCell ref="O31:Q31"/>
    <mergeCell ref="R31:U31"/>
    <mergeCell ref="B32:F32"/>
    <mergeCell ref="G32:M32"/>
    <mergeCell ref="O32:Q32"/>
    <mergeCell ref="R32:U32"/>
    <mergeCell ref="B29:F29"/>
    <mergeCell ref="G29:M29"/>
    <mergeCell ref="O29:Q29"/>
    <mergeCell ref="R29:U29"/>
    <mergeCell ref="B30:F30"/>
    <mergeCell ref="G30:M30"/>
    <mergeCell ref="O30:Q30"/>
    <mergeCell ref="R30:U30"/>
    <mergeCell ref="B27:F27"/>
    <mergeCell ref="G27:M27"/>
    <mergeCell ref="O27:Q27"/>
    <mergeCell ref="R27:U27"/>
    <mergeCell ref="B28:F28"/>
    <mergeCell ref="G28:M28"/>
    <mergeCell ref="O28:Q28"/>
    <mergeCell ref="R28:U28"/>
    <mergeCell ref="B25:F25"/>
    <mergeCell ref="G25:M25"/>
    <mergeCell ref="O25:Q25"/>
    <mergeCell ref="R25:U25"/>
    <mergeCell ref="B26:F26"/>
    <mergeCell ref="G26:M26"/>
    <mergeCell ref="O26:Q26"/>
    <mergeCell ref="R26:U26"/>
    <mergeCell ref="B23:F23"/>
    <mergeCell ref="G23:M23"/>
    <mergeCell ref="O23:Q23"/>
    <mergeCell ref="R23:U23"/>
    <mergeCell ref="B24:F24"/>
    <mergeCell ref="G24:M24"/>
    <mergeCell ref="O24:Q24"/>
    <mergeCell ref="R24:U24"/>
    <mergeCell ref="B21:F21"/>
    <mergeCell ref="G21:M21"/>
    <mergeCell ref="O21:Q21"/>
    <mergeCell ref="R21:U21"/>
    <mergeCell ref="B22:F22"/>
    <mergeCell ref="G22:M22"/>
    <mergeCell ref="O22:Q22"/>
    <mergeCell ref="R22:U22"/>
    <mergeCell ref="B19:F19"/>
    <mergeCell ref="G19:M19"/>
    <mergeCell ref="O19:Q19"/>
    <mergeCell ref="R19:U19"/>
    <mergeCell ref="B20:F20"/>
    <mergeCell ref="G20:M20"/>
    <mergeCell ref="O20:Q20"/>
    <mergeCell ref="R20:U20"/>
    <mergeCell ref="B17:F17"/>
    <mergeCell ref="G17:M17"/>
    <mergeCell ref="O17:Q17"/>
    <mergeCell ref="R17:U17"/>
    <mergeCell ref="B18:F18"/>
    <mergeCell ref="G18:M18"/>
    <mergeCell ref="O18:Q18"/>
    <mergeCell ref="R18:U18"/>
    <mergeCell ref="B15:F15"/>
    <mergeCell ref="G15:M15"/>
    <mergeCell ref="O15:Q15"/>
    <mergeCell ref="R15:U15"/>
    <mergeCell ref="B16:F16"/>
    <mergeCell ref="G16:M16"/>
    <mergeCell ref="O16:Q16"/>
    <mergeCell ref="R16:U16"/>
    <mergeCell ref="B13:F13"/>
    <mergeCell ref="G13:M13"/>
    <mergeCell ref="O13:Q13"/>
    <mergeCell ref="R13:U13"/>
    <mergeCell ref="B14:F14"/>
    <mergeCell ref="G14:M14"/>
    <mergeCell ref="O14:Q14"/>
    <mergeCell ref="R14:U14"/>
    <mergeCell ref="B11:F11"/>
    <mergeCell ref="G11:M11"/>
    <mergeCell ref="O11:Q11"/>
    <mergeCell ref="R11:U11"/>
    <mergeCell ref="B12:F12"/>
    <mergeCell ref="G12:M12"/>
    <mergeCell ref="O12:Q12"/>
    <mergeCell ref="R12:U12"/>
    <mergeCell ref="B9:F9"/>
    <mergeCell ref="G9:M9"/>
    <mergeCell ref="O9:Q9"/>
    <mergeCell ref="R9:U9"/>
    <mergeCell ref="B10:F10"/>
    <mergeCell ref="G10:M10"/>
    <mergeCell ref="O10:Q10"/>
    <mergeCell ref="R10:U10"/>
    <mergeCell ref="V6:V7"/>
    <mergeCell ref="W6:X6"/>
    <mergeCell ref="B8:F8"/>
    <mergeCell ref="G8:M8"/>
    <mergeCell ref="O8:Q8"/>
    <mergeCell ref="R8:U8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A1:K1"/>
    <mergeCell ref="L1:T1"/>
    <mergeCell ref="U1:X1"/>
    <mergeCell ref="A2:X2"/>
    <mergeCell ref="A3:B3"/>
    <mergeCell ref="C3:X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2020-10-22T06:44:08Z</dcterms:created>
  <dcterms:modified xsi:type="dcterms:W3CDTF">2020-10-22T06:44:08Z</dcterms:modified>
  <cp:category/>
  <cp:version/>
  <cp:contentType/>
  <cp:contentStatus/>
</cp:coreProperties>
</file>